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</sheets>
  <definedNames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<sst xmlns="http://schemas.openxmlformats.org/spreadsheetml/2006/main" count="104" uniqueCount="91">
  <si>
    <t>"Радуга развлечений"</t>
  </si>
  <si>
    <t>Проведение ингаляций</t>
  </si>
  <si>
    <t>Отделение социальной реабилитации несовершеннолетних</t>
  </si>
  <si>
    <t>Продажа методических сборников</t>
  </si>
  <si>
    <t>Отделение дневного пребывания несовершеннолетних с ограниченными возможностями здоровья</t>
  </si>
  <si>
    <t>Логопедические индивидуальные услуги</t>
  </si>
  <si>
    <t>Клуб выходного дня</t>
  </si>
  <si>
    <t>Приемное отделение</t>
  </si>
  <si>
    <t>Хозяйственно-обслуживающий персонал</t>
  </si>
  <si>
    <t>Предоставление мягкого инвентаря для стирки</t>
  </si>
  <si>
    <t>Организационный подвоз</t>
  </si>
  <si>
    <t>Кислородный коктейль</t>
  </si>
  <si>
    <t>Итого:</t>
  </si>
  <si>
    <t>Благотворительность</t>
  </si>
  <si>
    <t>Фитнес</t>
  </si>
  <si>
    <t>Прочие</t>
  </si>
  <si>
    <t>11. Платное обслуживание семей и несовершеннолетних учреждением</t>
  </si>
  <si>
    <t>11.1. Перечень платных услуг, оказываемых семьям и несовершеннолетним</t>
  </si>
  <si>
    <t>Наименование отделения, оказывающего услуги семье и детям</t>
  </si>
  <si>
    <t>Наименование платной услуги</t>
  </si>
  <si>
    <t>Сумма полученного дохода от реализации услуги (руб.)</t>
  </si>
  <si>
    <t>Таблица 10</t>
  </si>
  <si>
    <t>Массаж</t>
  </si>
  <si>
    <t>Услуги сантехника</t>
  </si>
  <si>
    <t>Отделение срочной социальной помощи</t>
  </si>
  <si>
    <t>Семинары</t>
  </si>
  <si>
    <t>Выезд Деда Мороза/клуб выходного дня</t>
  </si>
  <si>
    <t>Проведение семинаров, стажерских площадок, продажа мет. Пакетов</t>
  </si>
  <si>
    <t>Организация детских праздников</t>
  </si>
  <si>
    <t>Летняя досуговая площадка</t>
  </si>
  <si>
    <t>Клуб выходного дня "Отдыхаем вместе"</t>
  </si>
  <si>
    <t>Обслуживание семинаров</t>
  </si>
  <si>
    <t>Занятия в спортзале</t>
  </si>
  <si>
    <t>Предоставление жилой площади</t>
  </si>
  <si>
    <t>Услуги няни</t>
  </si>
  <si>
    <t>Сувенирная продукция/ мастер классы</t>
  </si>
  <si>
    <t>Психологические услуги/ занятия в сенсорной комнате</t>
  </si>
  <si>
    <t>Вагай (дом-интернат)</t>
  </si>
  <si>
    <t>Тренажерный зал</t>
  </si>
  <si>
    <t>Услуги сопровождения</t>
  </si>
  <si>
    <t>Проживание с оказанием гаран.соц-бытовых услуг</t>
  </si>
  <si>
    <t xml:space="preserve"> </t>
  </si>
  <si>
    <t>Поздравление на дому (Маша и Миша)</t>
  </si>
  <si>
    <t>Развивающие занятия для дошкольников</t>
  </si>
  <si>
    <t>Выезда Деда Мороза</t>
  </si>
  <si>
    <t>Предрейсовый медицинский осмотр</t>
  </si>
  <si>
    <t>Выпечка, готовка горячих обедов</t>
  </si>
  <si>
    <t>Итого по учреждению:</t>
  </si>
  <si>
    <t>Выезда деда Мороза, проведение праздника</t>
  </si>
  <si>
    <t>Мастер класс</t>
  </si>
  <si>
    <t>Услуги психолога (психологическое консультирование, диагностики)</t>
  </si>
  <si>
    <t>Общественное питание</t>
  </si>
  <si>
    <t>Оцифровка видеокассет</t>
  </si>
  <si>
    <t>Распечатка фотографий</t>
  </si>
  <si>
    <t>Услуги использования газонокосилки (летний период), социально-бытовые услуги</t>
  </si>
  <si>
    <t>Организация праздников, поздравления именинников</t>
  </si>
  <si>
    <t>Услуги программиста</t>
  </si>
  <si>
    <t>Психологические треннинги, групповые занятия в сенсорной комнате, занятия с психологом</t>
  </si>
  <si>
    <t>фотоуслуги</t>
  </si>
  <si>
    <t>педагогические занятие</t>
  </si>
  <si>
    <t>Аверс-лайт</t>
  </si>
  <si>
    <t>фитотерапия.</t>
  </si>
  <si>
    <t>Групповая работа с 3 д ручкой.</t>
  </si>
  <si>
    <t>Обучающий семинар</t>
  </si>
  <si>
    <t>Компас развлечений</t>
  </si>
  <si>
    <t>услуги пещеблока семинар</t>
  </si>
  <si>
    <t>Психологическая компьютерная диагностика</t>
  </si>
  <si>
    <t xml:space="preserve">Компас развлечений </t>
  </si>
  <si>
    <t>Стоимость одной услуги</t>
  </si>
  <si>
    <t>вз-1100.дет-600.</t>
  </si>
  <si>
    <t>за 30 ми .300р</t>
  </si>
  <si>
    <t xml:space="preserve">экскурсия  </t>
  </si>
  <si>
    <t>20 пор *10сеан</t>
  </si>
  <si>
    <t>тюмень вз-750.дет-400</t>
  </si>
  <si>
    <t>242,91.стоимость 1 дня</t>
  </si>
  <si>
    <t>5*100.1*200</t>
  </si>
  <si>
    <t>120 за 1 чел</t>
  </si>
  <si>
    <t xml:space="preserve">60р. За чело </t>
  </si>
  <si>
    <t>90р</t>
  </si>
  <si>
    <t>150 за 1 ус</t>
  </si>
  <si>
    <t>Психологическая диагностика</t>
  </si>
  <si>
    <t xml:space="preserve"> 3 дет 9 вз</t>
  </si>
  <si>
    <t>Пользование ростовыми куклами в прокат</t>
  </si>
  <si>
    <t>1*2300</t>
  </si>
  <si>
    <t>1*200</t>
  </si>
  <si>
    <t xml:space="preserve">1зан 63, </t>
  </si>
  <si>
    <t>1 зан 850</t>
  </si>
  <si>
    <t xml:space="preserve">Услуги инструктора ;Беби спорт, </t>
  </si>
  <si>
    <t xml:space="preserve">Я самая привлекательная </t>
  </si>
  <si>
    <t>Количество оказанных услуг 12 месяцев</t>
  </si>
  <si>
    <t>Количество обслуженных 12 месяцев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</si>
</sst>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10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sz val="9"/>
      <color rgb="FFFF0000"/>
      <name val="Arial Cyr"/>
      <family val="0"/>
    </font>
    <font>
      <b/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9" fillId="0" borderId="0" xfId="0" applyFont="1" applyFill="1" applyAlignment="1">
      <alignment/>
    </xf>
    <xf numFmtId="2" fontId="5" fillId="34" borderId="11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2" fontId="5" fillId="34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  <xf numFmtId="2" fontId="52" fillId="0" borderId="11" xfId="0" applyNumberFormat="1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2" fontId="53" fillId="34" borderId="11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4" fillId="0" borderId="12" xfId="0" applyFont="1" applyFill="1" applyBorder="1" applyAlignment="1">
      <alignment horizontal="center" vertical="justify"/>
    </xf>
    <xf numFmtId="0" fontId="1" fillId="35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justify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justify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6" fillId="35" borderId="15" xfId="0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2" fillId="35" borderId="11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6" fillId="35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55" fillId="35" borderId="15" xfId="0" applyFont="1" applyFill="1" applyBorder="1" applyAlignment="1">
      <alignment horizontal="center"/>
    </xf>
    <xf numFmtId="2" fontId="55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4" fillId="0" borderId="12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justify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left"/>
    </xf>
    <xf numFmtId="0" fontId="56" fillId="34" borderId="13" xfId="0" applyFont="1" applyFill="1" applyBorder="1" applyAlignment="1">
      <alignment horizontal="left"/>
    </xf>
    <xf numFmtId="0" fontId="56" fillId="34" borderId="14" xfId="0" applyFont="1" applyFill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 vertical="justify"/>
    </xf>
    <xf numFmtId="0" fontId="0" fillId="35" borderId="13" xfId="0" applyFill="1" applyBorder="1" applyAlignment="1">
      <alignment horizontal="left" vertical="justify"/>
    </xf>
    <xf numFmtId="0" fontId="0" fillId="35" borderId="14" xfId="0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center" vertical="justify"/>
    </xf>
    <xf numFmtId="0" fontId="1" fillId="35" borderId="13" xfId="0" applyFont="1" applyFill="1" applyBorder="1" applyAlignment="1">
      <alignment horizontal="center" vertical="justify"/>
    </xf>
    <xf numFmtId="0" fontId="1" fillId="35" borderId="14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SheetLayoutView="120" zoomScalePageLayoutView="0" workbookViewId="0" topLeftCell="A1">
      <selection activeCell="O57" sqref="O57"/>
    </sheetView>
  </sheetViews>
  <sheetFormatPr defaultColWidth="9.00390625" defaultRowHeight="12.75"/>
  <cols>
    <col min="1" max="1" width="20.875" style="0" customWidth="1"/>
    <col min="2" max="2" width="0.12890625" style="0" hidden="1" customWidth="1"/>
    <col min="3" max="3" width="8.00390625" style="0" customWidth="1"/>
    <col min="4" max="4" width="14.625" style="0" customWidth="1"/>
    <col min="5" max="5" width="10.125" style="0" customWidth="1"/>
    <col min="6" max="6" width="9.875" style="0" customWidth="1"/>
    <col min="7" max="7" width="14.00390625" style="0" customWidth="1"/>
    <col min="8" max="8" width="14.25390625" style="0" customWidth="1"/>
    <col min="9" max="9" width="20.125" style="0" customWidth="1"/>
    <col min="10" max="10" width="9.125" style="0" hidden="1" customWidth="1"/>
    <col min="11" max="11" width="10.875" style="0" hidden="1" customWidth="1"/>
    <col min="12" max="13" width="10.875" style="0" customWidth="1"/>
    <col min="14" max="14" width="11.75390625" style="0" customWidth="1"/>
    <col min="15" max="15" width="18.75390625" style="0" customWidth="1"/>
  </cols>
  <sheetData>
    <row r="1" spans="1:18" ht="12" customHeight="1">
      <c r="A1" s="2"/>
      <c r="B1" s="2"/>
      <c r="C1" s="2"/>
      <c r="D1" s="2"/>
      <c r="E1" s="2"/>
      <c r="F1" s="2"/>
      <c r="G1" s="2"/>
      <c r="H1" s="2"/>
      <c r="I1" s="6"/>
      <c r="J1" s="2"/>
      <c r="K1" s="2"/>
      <c r="L1" s="2"/>
      <c r="M1" s="2"/>
      <c r="N1" s="2"/>
      <c r="O1" s="8"/>
      <c r="P1" s="8"/>
      <c r="Q1" s="8"/>
      <c r="R1" s="8"/>
    </row>
    <row r="2" spans="1:18" ht="12.75">
      <c r="A2" s="6" t="s">
        <v>16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8"/>
      <c r="P2" s="8"/>
      <c r="Q2" s="8"/>
      <c r="R2" s="8"/>
    </row>
    <row r="3" spans="1:18" ht="12.75">
      <c r="A3" s="3" t="s">
        <v>17</v>
      </c>
      <c r="B3" s="3"/>
      <c r="C3" s="3"/>
      <c r="D3" s="3"/>
      <c r="E3" s="3"/>
      <c r="F3" s="3"/>
      <c r="G3" s="3"/>
      <c r="H3" s="3"/>
      <c r="I3" s="6"/>
      <c r="J3" s="2"/>
      <c r="K3" s="2"/>
      <c r="L3" s="2"/>
      <c r="M3" s="2"/>
      <c r="N3" s="2"/>
      <c r="O3" s="8"/>
      <c r="P3" s="8"/>
      <c r="Q3" s="8"/>
      <c r="R3" s="8"/>
    </row>
    <row r="4" spans="1:18" ht="35.25" customHeight="1">
      <c r="A4" s="88" t="s">
        <v>18</v>
      </c>
      <c r="B4" s="143"/>
      <c r="C4" s="144"/>
      <c r="D4" s="88" t="s">
        <v>19</v>
      </c>
      <c r="E4" s="143"/>
      <c r="F4" s="144"/>
      <c r="G4" s="16" t="s">
        <v>89</v>
      </c>
      <c r="H4" s="16" t="s">
        <v>90</v>
      </c>
      <c r="I4" s="48" t="s">
        <v>20</v>
      </c>
      <c r="J4" s="2"/>
      <c r="K4" s="7"/>
      <c r="L4" s="60" t="s">
        <v>68</v>
      </c>
      <c r="M4" s="5"/>
      <c r="N4" s="2"/>
      <c r="O4" s="8"/>
      <c r="P4" s="8"/>
      <c r="Q4" s="8"/>
      <c r="R4" s="8"/>
    </row>
    <row r="5" spans="1:18" ht="21" customHeight="1">
      <c r="A5" s="148">
        <v>1</v>
      </c>
      <c r="B5" s="149"/>
      <c r="C5" s="150"/>
      <c r="D5" s="148">
        <v>2</v>
      </c>
      <c r="E5" s="149"/>
      <c r="F5" s="150"/>
      <c r="G5" s="13">
        <v>3</v>
      </c>
      <c r="H5" s="13">
        <v>4</v>
      </c>
      <c r="I5" s="13">
        <v>5</v>
      </c>
      <c r="J5" s="2"/>
      <c r="K5" s="5"/>
      <c r="L5" s="201"/>
      <c r="M5" s="5"/>
      <c r="N5" s="2"/>
      <c r="O5" s="8"/>
      <c r="P5" s="8"/>
      <c r="Q5" s="8"/>
      <c r="R5" s="8"/>
    </row>
    <row r="6" spans="1:18" s="15" customFormat="1" ht="24" customHeight="1">
      <c r="A6" s="167" t="s">
        <v>2</v>
      </c>
      <c r="B6" s="168"/>
      <c r="C6" s="169"/>
      <c r="D6" s="151" t="s">
        <v>50</v>
      </c>
      <c r="E6" s="152"/>
      <c r="F6" s="153"/>
      <c r="G6" s="70">
        <v>9</v>
      </c>
      <c r="H6" s="70">
        <v>5</v>
      </c>
      <c r="I6" s="71">
        <v>1300</v>
      </c>
      <c r="J6" s="2"/>
      <c r="K6" s="5"/>
      <c r="L6" s="201" t="s">
        <v>75</v>
      </c>
      <c r="M6" s="5"/>
      <c r="N6" s="2"/>
      <c r="O6" s="12"/>
      <c r="P6" s="12"/>
      <c r="Q6" s="12"/>
      <c r="R6" s="12"/>
    </row>
    <row r="7" spans="1:17" ht="15" customHeight="1">
      <c r="A7" s="170"/>
      <c r="B7" s="171"/>
      <c r="C7" s="172"/>
      <c r="D7" s="132" t="s">
        <v>0</v>
      </c>
      <c r="E7" s="157"/>
      <c r="F7" s="158"/>
      <c r="G7" s="86"/>
      <c r="H7" s="86"/>
      <c r="I7" s="87"/>
      <c r="J7" s="2"/>
      <c r="K7" s="5"/>
      <c r="L7" s="201">
        <v>0</v>
      </c>
      <c r="M7" s="5"/>
      <c r="N7" s="2"/>
      <c r="O7" s="8"/>
      <c r="P7" s="8"/>
      <c r="Q7" s="8"/>
    </row>
    <row r="8" spans="1:17" ht="13.5" customHeight="1">
      <c r="A8" s="170"/>
      <c r="B8" s="171"/>
      <c r="C8" s="172"/>
      <c r="D8" s="132" t="s">
        <v>33</v>
      </c>
      <c r="E8" s="182"/>
      <c r="F8" s="183"/>
      <c r="G8" s="34"/>
      <c r="H8" s="34"/>
      <c r="I8" s="32"/>
      <c r="J8" s="2"/>
      <c r="K8" s="5"/>
      <c r="L8" s="201">
        <v>0</v>
      </c>
      <c r="M8" s="5"/>
      <c r="N8" s="2"/>
      <c r="O8" s="8"/>
      <c r="P8" s="8"/>
      <c r="Q8" s="8"/>
    </row>
    <row r="9" spans="1:17" ht="15.75" customHeight="1">
      <c r="A9" s="170"/>
      <c r="B9" s="171"/>
      <c r="C9" s="172"/>
      <c r="D9" s="132" t="s">
        <v>28</v>
      </c>
      <c r="E9" s="157"/>
      <c r="F9" s="158"/>
      <c r="G9" s="70">
        <v>10</v>
      </c>
      <c r="H9" s="70">
        <v>10</v>
      </c>
      <c r="I9" s="71">
        <v>18400</v>
      </c>
      <c r="J9" s="2"/>
      <c r="K9" s="5"/>
      <c r="L9" s="201">
        <v>2200</v>
      </c>
      <c r="M9" s="5"/>
      <c r="N9" s="2"/>
      <c r="O9" s="8"/>
      <c r="P9" s="8"/>
      <c r="Q9" s="8"/>
    </row>
    <row r="10" spans="1:17" ht="15.75" customHeight="1">
      <c r="A10" s="170"/>
      <c r="B10" s="171"/>
      <c r="C10" s="172"/>
      <c r="D10" s="26" t="s">
        <v>34</v>
      </c>
      <c r="E10" s="27"/>
      <c r="F10" s="28"/>
      <c r="G10" s="70">
        <v>190</v>
      </c>
      <c r="H10" s="70">
        <v>49</v>
      </c>
      <c r="I10" s="71">
        <v>22865</v>
      </c>
      <c r="J10" s="2"/>
      <c r="K10" s="5"/>
      <c r="L10" s="201">
        <v>120</v>
      </c>
      <c r="M10" s="5"/>
      <c r="N10" s="2"/>
      <c r="O10" s="8"/>
      <c r="P10" s="8"/>
      <c r="Q10" s="8"/>
    </row>
    <row r="11" spans="1:17" ht="14.25" customHeight="1">
      <c r="A11" s="170"/>
      <c r="B11" s="171"/>
      <c r="C11" s="172"/>
      <c r="D11" s="132" t="s">
        <v>42</v>
      </c>
      <c r="E11" s="157"/>
      <c r="F11" s="158"/>
      <c r="G11" s="70">
        <v>17</v>
      </c>
      <c r="H11" s="70">
        <v>17</v>
      </c>
      <c r="I11" s="71">
        <v>12850</v>
      </c>
      <c r="J11" s="2"/>
      <c r="K11" s="2"/>
      <c r="L11" s="201">
        <v>650</v>
      </c>
      <c r="M11" s="2"/>
      <c r="N11" s="2"/>
      <c r="O11" s="8"/>
      <c r="P11" s="8"/>
      <c r="Q11" s="8"/>
    </row>
    <row r="12" spans="1:17" ht="14.25" customHeight="1">
      <c r="A12" s="170"/>
      <c r="B12" s="171"/>
      <c r="C12" s="172"/>
      <c r="D12" s="132" t="s">
        <v>6</v>
      </c>
      <c r="E12" s="104"/>
      <c r="F12" s="105"/>
      <c r="G12" s="70">
        <v>106</v>
      </c>
      <c r="H12" s="70">
        <v>106</v>
      </c>
      <c r="I12" s="71">
        <v>51360</v>
      </c>
      <c r="J12" s="2"/>
      <c r="K12" s="2"/>
      <c r="L12" s="201"/>
      <c r="M12" s="2"/>
      <c r="N12" s="2"/>
      <c r="O12" s="8"/>
      <c r="P12" s="8"/>
      <c r="Q12" s="8"/>
    </row>
    <row r="13" spans="1:17" ht="29.25" customHeight="1">
      <c r="A13" s="170"/>
      <c r="B13" s="171"/>
      <c r="C13" s="172"/>
      <c r="D13" s="132" t="s">
        <v>43</v>
      </c>
      <c r="E13" s="157"/>
      <c r="F13" s="158"/>
      <c r="G13" s="70">
        <v>393</v>
      </c>
      <c r="H13" s="70">
        <v>32</v>
      </c>
      <c r="I13" s="71">
        <v>95507.52</v>
      </c>
      <c r="J13" s="2"/>
      <c r="K13" s="2"/>
      <c r="L13" s="203" t="s">
        <v>74</v>
      </c>
      <c r="M13" s="2"/>
      <c r="N13" s="2"/>
      <c r="O13" s="8"/>
      <c r="P13" s="8"/>
      <c r="Q13" s="8"/>
    </row>
    <row r="14" spans="1:17" ht="14.25" customHeight="1">
      <c r="A14" s="170"/>
      <c r="B14" s="171"/>
      <c r="C14" s="172"/>
      <c r="D14" s="132" t="s">
        <v>32</v>
      </c>
      <c r="E14" s="104"/>
      <c r="F14" s="105"/>
      <c r="G14" s="70"/>
      <c r="H14" s="70"/>
      <c r="I14" s="71"/>
      <c r="J14" s="2"/>
      <c r="K14" s="2"/>
      <c r="L14" s="201"/>
      <c r="M14" s="2"/>
      <c r="N14" s="2"/>
      <c r="O14" s="8"/>
      <c r="P14" s="8"/>
      <c r="Q14" s="8"/>
    </row>
    <row r="15" spans="1:17" ht="14.25" customHeight="1">
      <c r="A15" s="170"/>
      <c r="B15" s="171"/>
      <c r="C15" s="172"/>
      <c r="D15" s="184" t="s">
        <v>44</v>
      </c>
      <c r="E15" s="185"/>
      <c r="F15" s="186"/>
      <c r="G15" s="70">
        <v>3</v>
      </c>
      <c r="H15" s="70">
        <v>3</v>
      </c>
      <c r="I15" s="71">
        <v>1500</v>
      </c>
      <c r="J15" s="2"/>
      <c r="K15" s="2"/>
      <c r="L15" s="201"/>
      <c r="M15" s="2"/>
      <c r="N15" s="2"/>
      <c r="O15" s="8"/>
      <c r="P15" s="8"/>
      <c r="Q15" s="8"/>
    </row>
    <row r="16" spans="1:17" ht="12" customHeight="1">
      <c r="A16" s="170"/>
      <c r="B16" s="171"/>
      <c r="C16" s="172"/>
      <c r="D16" s="132" t="s">
        <v>49</v>
      </c>
      <c r="E16" s="157"/>
      <c r="F16" s="158"/>
      <c r="G16" s="70">
        <v>1</v>
      </c>
      <c r="H16" s="70">
        <v>1</v>
      </c>
      <c r="I16" s="71">
        <v>63</v>
      </c>
      <c r="J16" s="2"/>
      <c r="K16" s="2"/>
      <c r="L16" s="201"/>
      <c r="M16" s="2"/>
      <c r="N16" s="2"/>
      <c r="O16" s="8"/>
      <c r="P16" s="8"/>
      <c r="Q16" s="8"/>
    </row>
    <row r="17" spans="1:17" ht="12" customHeight="1">
      <c r="A17" s="170"/>
      <c r="B17" s="171"/>
      <c r="C17" s="172"/>
      <c r="D17" s="58" t="s">
        <v>64</v>
      </c>
      <c r="E17" s="27"/>
      <c r="F17" s="28"/>
      <c r="G17" s="70">
        <v>34</v>
      </c>
      <c r="H17" s="70">
        <v>34</v>
      </c>
      <c r="I17" s="84">
        <v>3400</v>
      </c>
      <c r="J17" s="2"/>
      <c r="K17" s="2"/>
      <c r="L17" s="201"/>
      <c r="M17" s="2"/>
      <c r="N17" s="2"/>
      <c r="O17" s="8"/>
      <c r="P17" s="8"/>
      <c r="Q17" s="8"/>
    </row>
    <row r="18" spans="1:17" ht="12" customHeight="1">
      <c r="A18" s="170"/>
      <c r="B18" s="171"/>
      <c r="C18" s="172"/>
      <c r="D18" s="18" t="s">
        <v>58</v>
      </c>
      <c r="E18" s="19"/>
      <c r="F18" s="20"/>
      <c r="G18" s="85"/>
      <c r="H18" s="85"/>
      <c r="I18" s="85"/>
      <c r="J18" s="2"/>
      <c r="K18" s="2"/>
      <c r="L18" s="201"/>
      <c r="M18" s="2"/>
      <c r="N18" s="2"/>
      <c r="O18" s="8"/>
      <c r="P18" s="8"/>
      <c r="Q18" s="8"/>
    </row>
    <row r="19" spans="1:17" ht="24" customHeight="1">
      <c r="A19" s="170"/>
      <c r="B19" s="171"/>
      <c r="C19" s="172"/>
      <c r="D19" s="159" t="s">
        <v>40</v>
      </c>
      <c r="E19" s="160"/>
      <c r="F19" s="161"/>
      <c r="G19" s="78"/>
      <c r="H19" s="78"/>
      <c r="I19" s="79"/>
      <c r="J19" s="2"/>
      <c r="K19" s="2"/>
      <c r="L19" s="201"/>
      <c r="M19" s="2"/>
      <c r="N19" s="2"/>
      <c r="O19" s="8"/>
      <c r="P19" s="8"/>
      <c r="Q19" s="8"/>
    </row>
    <row r="20" spans="1:17" s="11" customFormat="1" ht="15" customHeight="1">
      <c r="A20" s="173"/>
      <c r="B20" s="174"/>
      <c r="C20" s="175"/>
      <c r="D20" s="129" t="s">
        <v>12</v>
      </c>
      <c r="E20" s="130"/>
      <c r="F20" s="131"/>
      <c r="G20" s="40">
        <f>G13+G19+G14+G15+G16+G17+G12+G11+G10+G9+G8+G7+G6</f>
        <v>763</v>
      </c>
      <c r="H20" s="40">
        <f>+H13+H19+H14+H15+H16+H17+H12+H11+H10+H9+H8+H7+H6</f>
        <v>257</v>
      </c>
      <c r="I20" s="41">
        <f>I6+I7+I8+I9+I10+I11+I12+I13+I14+I15+I16+I17+I19</f>
        <v>207245.52000000002</v>
      </c>
      <c r="J20" s="2"/>
      <c r="K20" s="2"/>
      <c r="L20" s="201"/>
      <c r="M20" s="2"/>
      <c r="N20" s="2"/>
      <c r="O20" s="8"/>
      <c r="P20" s="8"/>
      <c r="Q20" s="8"/>
    </row>
    <row r="21" spans="1:17" ht="15" customHeight="1">
      <c r="A21" s="91" t="s">
        <v>24</v>
      </c>
      <c r="B21" s="92"/>
      <c r="C21" s="93"/>
      <c r="D21" s="154" t="s">
        <v>53</v>
      </c>
      <c r="E21" s="155"/>
      <c r="F21" s="156"/>
      <c r="G21" s="75">
        <v>824</v>
      </c>
      <c r="H21" s="75">
        <v>68</v>
      </c>
      <c r="I21" s="71">
        <v>8241</v>
      </c>
      <c r="J21" s="2"/>
      <c r="K21" s="2"/>
      <c r="L21" s="201"/>
      <c r="M21" s="2"/>
      <c r="N21" s="2"/>
      <c r="O21" s="8"/>
      <c r="P21" s="8"/>
      <c r="Q21" s="8"/>
    </row>
    <row r="22" spans="1:17" ht="17.25" customHeight="1">
      <c r="A22" s="94"/>
      <c r="B22" s="95"/>
      <c r="C22" s="96"/>
      <c r="D22" s="154" t="s">
        <v>52</v>
      </c>
      <c r="E22" s="155"/>
      <c r="F22" s="156"/>
      <c r="G22" s="75">
        <v>1</v>
      </c>
      <c r="H22" s="75">
        <v>1</v>
      </c>
      <c r="I22" s="71">
        <v>4000</v>
      </c>
      <c r="J22" s="2"/>
      <c r="K22" s="2"/>
      <c r="L22" s="201"/>
      <c r="M22" s="2"/>
      <c r="N22" s="2"/>
      <c r="O22" s="8"/>
      <c r="P22" s="8"/>
      <c r="Q22" s="8"/>
    </row>
    <row r="23" spans="1:17" ht="14.25" customHeight="1">
      <c r="A23" s="94"/>
      <c r="B23" s="95"/>
      <c r="C23" s="96"/>
      <c r="D23" s="100" t="s">
        <v>64</v>
      </c>
      <c r="E23" s="101"/>
      <c r="F23" s="102"/>
      <c r="G23" s="75">
        <v>201</v>
      </c>
      <c r="H23" s="75">
        <v>201</v>
      </c>
      <c r="I23" s="71">
        <v>20160</v>
      </c>
      <c r="J23" s="2"/>
      <c r="K23" s="2"/>
      <c r="L23" s="201"/>
      <c r="M23" s="2"/>
      <c r="N23" s="2"/>
      <c r="O23" s="8"/>
      <c r="P23" s="8"/>
      <c r="Q23" s="8"/>
    </row>
    <row r="24" spans="1:17" ht="21.75" customHeight="1">
      <c r="A24" s="94"/>
      <c r="B24" s="95"/>
      <c r="C24" s="96"/>
      <c r="D24" s="100" t="s">
        <v>27</v>
      </c>
      <c r="E24" s="101"/>
      <c r="F24" s="102"/>
      <c r="G24" s="75"/>
      <c r="H24" s="75"/>
      <c r="I24" s="71"/>
      <c r="J24" s="2"/>
      <c r="K24" s="2"/>
      <c r="L24" s="201"/>
      <c r="M24" s="2"/>
      <c r="N24" s="2"/>
      <c r="O24" s="8"/>
      <c r="P24" s="8"/>
      <c r="Q24" s="8"/>
    </row>
    <row r="25" spans="1:17" ht="21" customHeight="1">
      <c r="A25" s="94"/>
      <c r="B25" s="95"/>
      <c r="C25" s="96"/>
      <c r="D25" s="100" t="s">
        <v>55</v>
      </c>
      <c r="E25" s="112"/>
      <c r="F25" s="113"/>
      <c r="G25" s="75">
        <v>7</v>
      </c>
      <c r="H25" s="75">
        <v>7</v>
      </c>
      <c r="I25" s="71">
        <v>7700</v>
      </c>
      <c r="J25" s="2"/>
      <c r="K25" s="2"/>
      <c r="L25" s="201"/>
      <c r="M25" s="2"/>
      <c r="N25" s="2"/>
      <c r="O25" s="8"/>
      <c r="P25" s="8"/>
      <c r="Q25" s="8"/>
    </row>
    <row r="26" spans="1:17" ht="16.5" customHeight="1">
      <c r="A26" s="94"/>
      <c r="B26" s="95"/>
      <c r="C26" s="96"/>
      <c r="D26" s="100" t="s">
        <v>35</v>
      </c>
      <c r="E26" s="101"/>
      <c r="F26" s="102"/>
      <c r="G26" s="75">
        <v>80</v>
      </c>
      <c r="H26" s="75">
        <v>80</v>
      </c>
      <c r="I26" s="71">
        <v>8000</v>
      </c>
      <c r="J26" s="2"/>
      <c r="K26" s="2"/>
      <c r="L26" s="201"/>
      <c r="M26" s="2"/>
      <c r="N26" s="2"/>
      <c r="O26" s="8"/>
      <c r="P26" s="8"/>
      <c r="Q26" s="8"/>
    </row>
    <row r="27" spans="1:17" ht="16.5" customHeight="1">
      <c r="A27" s="94"/>
      <c r="B27" s="95"/>
      <c r="C27" s="96"/>
      <c r="D27" s="100" t="s">
        <v>3</v>
      </c>
      <c r="E27" s="101"/>
      <c r="F27" s="102"/>
      <c r="G27" s="75"/>
      <c r="H27" s="75"/>
      <c r="I27" s="71"/>
      <c r="J27" s="2"/>
      <c r="K27" s="2"/>
      <c r="L27" s="201"/>
      <c r="M27" s="2"/>
      <c r="N27" s="2"/>
      <c r="O27" s="8"/>
      <c r="P27" s="8"/>
      <c r="Q27" s="8"/>
    </row>
    <row r="28" spans="1:17" ht="20.25" customHeight="1">
      <c r="A28" s="94"/>
      <c r="B28" s="95"/>
      <c r="C28" s="96"/>
      <c r="D28" s="100" t="s">
        <v>26</v>
      </c>
      <c r="E28" s="101"/>
      <c r="F28" s="102"/>
      <c r="G28" s="75">
        <v>344</v>
      </c>
      <c r="H28" s="75">
        <v>344</v>
      </c>
      <c r="I28" s="71">
        <v>98820</v>
      </c>
      <c r="J28" s="2"/>
      <c r="K28" s="2"/>
      <c r="L28" s="201" t="s">
        <v>81</v>
      </c>
      <c r="M28" s="2"/>
      <c r="N28" s="2"/>
      <c r="O28" s="8"/>
      <c r="P28" s="8"/>
      <c r="Q28" s="8"/>
    </row>
    <row r="29" spans="1:17" ht="33" customHeight="1">
      <c r="A29" s="94"/>
      <c r="B29" s="95"/>
      <c r="C29" s="96"/>
      <c r="D29" s="100" t="s">
        <v>57</v>
      </c>
      <c r="E29" s="112"/>
      <c r="F29" s="113"/>
      <c r="G29" s="75">
        <v>271</v>
      </c>
      <c r="H29" s="75">
        <v>271</v>
      </c>
      <c r="I29" s="71">
        <v>32536</v>
      </c>
      <c r="J29" s="2"/>
      <c r="K29" s="2"/>
      <c r="L29" s="201" t="s">
        <v>76</v>
      </c>
      <c r="M29" s="2"/>
      <c r="N29" s="2"/>
      <c r="O29" s="8"/>
      <c r="P29" s="8"/>
      <c r="Q29" s="8"/>
    </row>
    <row r="30" spans="1:17" ht="15.75" customHeight="1">
      <c r="A30" s="94"/>
      <c r="B30" s="95"/>
      <c r="C30" s="96"/>
      <c r="D30" s="189" t="s">
        <v>71</v>
      </c>
      <c r="E30" s="190"/>
      <c r="F30" s="191"/>
      <c r="G30" s="75">
        <v>11</v>
      </c>
      <c r="H30" s="75">
        <v>11</v>
      </c>
      <c r="I30" s="71">
        <v>1100</v>
      </c>
      <c r="J30" s="2"/>
      <c r="K30" s="2"/>
      <c r="L30" s="201"/>
      <c r="M30" s="2"/>
      <c r="N30" s="2"/>
      <c r="O30" s="8"/>
      <c r="P30" s="8"/>
      <c r="Q30" s="8"/>
    </row>
    <row r="31" spans="1:17" ht="15.75" customHeight="1">
      <c r="A31" s="176"/>
      <c r="B31" s="177"/>
      <c r="C31" s="178"/>
      <c r="D31" s="100" t="s">
        <v>63</v>
      </c>
      <c r="E31" s="112"/>
      <c r="F31" s="113"/>
      <c r="G31" s="75">
        <v>1</v>
      </c>
      <c r="H31" s="75">
        <v>1</v>
      </c>
      <c r="I31" s="71">
        <v>5400</v>
      </c>
      <c r="J31" s="2"/>
      <c r="K31" s="2"/>
      <c r="L31" s="201"/>
      <c r="M31" s="2"/>
      <c r="N31" s="2"/>
      <c r="O31" s="8"/>
      <c r="P31" s="8"/>
      <c r="Q31" s="8"/>
    </row>
    <row r="32" spans="1:17" ht="25.5" customHeight="1">
      <c r="A32" s="176"/>
      <c r="B32" s="177"/>
      <c r="C32" s="178"/>
      <c r="D32" s="101" t="s">
        <v>66</v>
      </c>
      <c r="E32" s="101"/>
      <c r="F32" s="102"/>
      <c r="G32" s="75">
        <v>164</v>
      </c>
      <c r="H32" s="75">
        <v>164</v>
      </c>
      <c r="I32" s="71">
        <v>32800</v>
      </c>
      <c r="J32" s="2"/>
      <c r="K32" s="2"/>
      <c r="L32" s="201" t="s">
        <v>84</v>
      </c>
      <c r="M32" s="2"/>
      <c r="N32" s="2"/>
      <c r="O32" s="8"/>
      <c r="P32" s="8"/>
      <c r="Q32" s="8"/>
    </row>
    <row r="33" spans="1:17" ht="12" customHeight="1">
      <c r="A33" s="179"/>
      <c r="B33" s="180"/>
      <c r="C33" s="181"/>
      <c r="D33" s="126" t="s">
        <v>37</v>
      </c>
      <c r="E33" s="127"/>
      <c r="F33" s="128"/>
      <c r="G33" s="75">
        <v>24</v>
      </c>
      <c r="H33" s="75">
        <v>24</v>
      </c>
      <c r="I33" s="71">
        <v>55200</v>
      </c>
      <c r="J33" s="2"/>
      <c r="K33" s="2"/>
      <c r="L33" s="201" t="s">
        <v>83</v>
      </c>
      <c r="M33" s="2"/>
      <c r="N33" s="2"/>
      <c r="O33" s="8"/>
      <c r="P33" s="8"/>
      <c r="Q33" s="8"/>
    </row>
    <row r="34" spans="1:17" ht="12" customHeight="1">
      <c r="A34" s="64"/>
      <c r="B34" s="65"/>
      <c r="C34" s="66"/>
      <c r="D34" s="23" t="s">
        <v>12</v>
      </c>
      <c r="E34" s="29"/>
      <c r="F34" s="30"/>
      <c r="G34" s="17">
        <f>SUM(G21:G33)</f>
        <v>1928</v>
      </c>
      <c r="H34" s="17">
        <f>SUM(H21:H33)</f>
        <v>1172</v>
      </c>
      <c r="I34" s="22">
        <f>I21+I22+I23+I24+I25+I26+I27+I28+I29+I30+I31+I32+I33</f>
        <v>273957</v>
      </c>
      <c r="J34" s="2"/>
      <c r="K34" s="2"/>
      <c r="L34" s="201"/>
      <c r="M34" s="2"/>
      <c r="N34" s="2"/>
      <c r="O34" s="8"/>
      <c r="P34" s="8"/>
      <c r="Q34" s="8"/>
    </row>
    <row r="35" spans="1:17" ht="14.25" customHeight="1">
      <c r="A35" s="91" t="s">
        <v>4</v>
      </c>
      <c r="B35" s="92"/>
      <c r="C35" s="93"/>
      <c r="D35" s="109" t="s">
        <v>5</v>
      </c>
      <c r="E35" s="110"/>
      <c r="F35" s="111"/>
      <c r="G35" s="75">
        <v>155</v>
      </c>
      <c r="H35" s="75">
        <v>118</v>
      </c>
      <c r="I35" s="71">
        <v>13920</v>
      </c>
      <c r="J35" s="33"/>
      <c r="K35" s="33"/>
      <c r="L35" s="201" t="s">
        <v>78</v>
      </c>
      <c r="M35" s="33"/>
      <c r="N35" s="33"/>
      <c r="O35" s="56"/>
      <c r="P35" s="8"/>
      <c r="Q35" s="8"/>
    </row>
    <row r="36" spans="1:17" ht="14.25" customHeight="1">
      <c r="A36" s="94"/>
      <c r="B36" s="95"/>
      <c r="C36" s="96"/>
      <c r="D36" s="109" t="s">
        <v>28</v>
      </c>
      <c r="E36" s="110"/>
      <c r="F36" s="111"/>
      <c r="G36" s="75">
        <v>11</v>
      </c>
      <c r="H36" s="75">
        <v>11</v>
      </c>
      <c r="I36" s="71">
        <v>26200</v>
      </c>
      <c r="J36" s="33"/>
      <c r="K36" s="33"/>
      <c r="L36" s="201"/>
      <c r="M36" s="33"/>
      <c r="N36" s="33"/>
      <c r="O36" s="8"/>
      <c r="P36" s="8"/>
      <c r="Q36" s="8"/>
    </row>
    <row r="37" spans="1:17" ht="14.25" customHeight="1">
      <c r="A37" s="94"/>
      <c r="B37" s="95"/>
      <c r="C37" s="96"/>
      <c r="D37" s="72"/>
      <c r="E37" s="73" t="s">
        <v>88</v>
      </c>
      <c r="F37" s="74"/>
      <c r="G37" s="81">
        <v>1</v>
      </c>
      <c r="H37" s="81">
        <v>1</v>
      </c>
      <c r="I37" s="82">
        <v>850</v>
      </c>
      <c r="J37" s="33"/>
      <c r="K37" s="33"/>
      <c r="L37" s="201" t="s">
        <v>86</v>
      </c>
      <c r="M37" s="33"/>
      <c r="N37" s="33"/>
      <c r="O37" s="8"/>
      <c r="P37" s="8"/>
      <c r="Q37" s="8"/>
    </row>
    <row r="38" spans="1:17" ht="14.25" customHeight="1">
      <c r="A38" s="94"/>
      <c r="B38" s="95"/>
      <c r="C38" s="96"/>
      <c r="D38" s="109" t="s">
        <v>87</v>
      </c>
      <c r="E38" s="110"/>
      <c r="F38" s="111"/>
      <c r="G38" s="75">
        <v>272</v>
      </c>
      <c r="H38" s="75">
        <v>246</v>
      </c>
      <c r="I38" s="71">
        <v>17172</v>
      </c>
      <c r="J38" s="33"/>
      <c r="K38" s="33"/>
      <c r="L38" s="201" t="s">
        <v>85</v>
      </c>
      <c r="M38" s="33"/>
      <c r="N38" s="33"/>
      <c r="O38" s="8"/>
      <c r="P38" s="8"/>
      <c r="Q38" s="8"/>
    </row>
    <row r="39" spans="1:17" ht="14.25" customHeight="1">
      <c r="A39" s="94"/>
      <c r="B39" s="95"/>
      <c r="C39" s="96"/>
      <c r="D39" s="109" t="s">
        <v>30</v>
      </c>
      <c r="E39" s="110"/>
      <c r="F39" s="111"/>
      <c r="G39" s="75">
        <v>118</v>
      </c>
      <c r="H39" s="75">
        <v>118</v>
      </c>
      <c r="I39" s="71">
        <v>78325</v>
      </c>
      <c r="J39" s="33"/>
      <c r="K39" s="33"/>
      <c r="L39" s="201" t="s">
        <v>69</v>
      </c>
      <c r="M39" s="33"/>
      <c r="N39" s="33"/>
      <c r="O39" s="8"/>
      <c r="P39" s="8"/>
      <c r="Q39" s="8"/>
    </row>
    <row r="40" spans="1:17" ht="18" customHeight="1">
      <c r="A40" s="94"/>
      <c r="B40" s="95"/>
      <c r="C40" s="96"/>
      <c r="D40" s="109" t="s">
        <v>67</v>
      </c>
      <c r="E40" s="110"/>
      <c r="F40" s="111"/>
      <c r="G40" s="83">
        <v>209</v>
      </c>
      <c r="H40" s="83">
        <v>209</v>
      </c>
      <c r="I40" s="83">
        <v>20900</v>
      </c>
      <c r="J40" s="33"/>
      <c r="K40" s="33"/>
      <c r="L40" s="201"/>
      <c r="M40" s="33"/>
      <c r="N40" s="33"/>
      <c r="O40" s="8"/>
      <c r="P40" s="8"/>
      <c r="Q40" s="8"/>
    </row>
    <row r="41" spans="1:17" ht="15.75" customHeight="1">
      <c r="A41" s="94"/>
      <c r="B41" s="95"/>
      <c r="C41" s="96"/>
      <c r="D41" s="145" t="s">
        <v>29</v>
      </c>
      <c r="E41" s="146"/>
      <c r="F41" s="147"/>
      <c r="G41" s="75">
        <v>7</v>
      </c>
      <c r="H41" s="75">
        <v>7</v>
      </c>
      <c r="I41" s="71">
        <v>22304</v>
      </c>
      <c r="J41" s="33"/>
      <c r="K41" s="33"/>
      <c r="L41" s="201"/>
      <c r="M41" s="33"/>
      <c r="N41" s="33"/>
      <c r="O41" s="8"/>
      <c r="P41" s="8"/>
      <c r="Q41" s="8"/>
    </row>
    <row r="42" spans="1:17" ht="15.75" customHeight="1">
      <c r="A42" s="94"/>
      <c r="B42" s="95"/>
      <c r="C42" s="96"/>
      <c r="D42" s="145" t="s">
        <v>62</v>
      </c>
      <c r="E42" s="146"/>
      <c r="F42" s="147"/>
      <c r="G42" s="75">
        <v>27</v>
      </c>
      <c r="H42" s="75">
        <v>27</v>
      </c>
      <c r="I42" s="71">
        <v>2700</v>
      </c>
      <c r="J42" s="33"/>
      <c r="K42" s="33"/>
      <c r="L42" s="201">
        <v>100</v>
      </c>
      <c r="M42" s="33"/>
      <c r="N42" s="33"/>
      <c r="O42" s="8"/>
      <c r="P42" s="8"/>
      <c r="Q42" s="8"/>
    </row>
    <row r="43" spans="1:17" ht="22.5" customHeight="1">
      <c r="A43" s="94"/>
      <c r="B43" s="95"/>
      <c r="C43" s="96"/>
      <c r="D43" s="145" t="s">
        <v>36</v>
      </c>
      <c r="E43" s="146"/>
      <c r="F43" s="147"/>
      <c r="G43" s="75">
        <v>152</v>
      </c>
      <c r="H43" s="75">
        <v>152</v>
      </c>
      <c r="I43" s="71">
        <v>18240</v>
      </c>
      <c r="J43" s="33"/>
      <c r="K43" s="33"/>
      <c r="L43" s="201">
        <v>120</v>
      </c>
      <c r="M43" s="33"/>
      <c r="N43" s="33"/>
      <c r="O43" s="8"/>
      <c r="P43" s="8"/>
      <c r="Q43" s="8"/>
    </row>
    <row r="44" spans="1:17" ht="22.5" customHeight="1">
      <c r="A44" s="94"/>
      <c r="B44" s="95"/>
      <c r="C44" s="96"/>
      <c r="D44" s="61" t="s">
        <v>80</v>
      </c>
      <c r="E44" s="62"/>
      <c r="F44" s="63"/>
      <c r="G44" s="75">
        <v>1</v>
      </c>
      <c r="H44" s="75">
        <v>1</v>
      </c>
      <c r="I44" s="71">
        <v>200</v>
      </c>
      <c r="J44" s="33"/>
      <c r="K44" s="33"/>
      <c r="L44" s="201"/>
      <c r="M44" s="33"/>
      <c r="N44" s="33"/>
      <c r="O44" s="8"/>
      <c r="P44" s="8"/>
      <c r="Q44" s="8"/>
    </row>
    <row r="45" spans="1:17" ht="22.5" customHeight="1">
      <c r="A45" s="94"/>
      <c r="B45" s="95"/>
      <c r="C45" s="96"/>
      <c r="D45" s="67" t="s">
        <v>63</v>
      </c>
      <c r="E45" s="68"/>
      <c r="F45" s="69"/>
      <c r="G45" s="75">
        <v>24</v>
      </c>
      <c r="H45" s="75">
        <v>24</v>
      </c>
      <c r="I45" s="71">
        <v>12000</v>
      </c>
      <c r="J45" s="33"/>
      <c r="K45" s="33"/>
      <c r="L45" s="201"/>
      <c r="M45" s="33"/>
      <c r="N45" s="33"/>
      <c r="O45" s="8"/>
      <c r="P45" s="8"/>
      <c r="Q45" s="8"/>
    </row>
    <row r="46" spans="1:17" ht="13.5" customHeight="1">
      <c r="A46" s="94"/>
      <c r="B46" s="95"/>
      <c r="C46" s="96"/>
      <c r="D46" s="57" t="s">
        <v>59</v>
      </c>
      <c r="E46" s="53"/>
      <c r="F46" s="54"/>
      <c r="G46" s="76"/>
      <c r="H46" s="76"/>
      <c r="I46" s="80"/>
      <c r="J46" s="33"/>
      <c r="K46" s="33"/>
      <c r="L46" s="201"/>
      <c r="M46" s="33"/>
      <c r="N46" s="33"/>
      <c r="O46" s="8"/>
      <c r="P46" s="8"/>
      <c r="Q46" s="8"/>
    </row>
    <row r="47" spans="1:17" ht="13.5" customHeight="1">
      <c r="A47" s="94"/>
      <c r="B47" s="95"/>
      <c r="C47" s="96"/>
      <c r="D47" s="59" t="s">
        <v>71</v>
      </c>
      <c r="E47" s="53"/>
      <c r="F47" s="54"/>
      <c r="G47" s="76">
        <v>21</v>
      </c>
      <c r="H47" s="76">
        <v>21</v>
      </c>
      <c r="I47" s="80">
        <v>2100</v>
      </c>
      <c r="J47" s="33"/>
      <c r="K47" s="33"/>
      <c r="L47" s="201">
        <v>100</v>
      </c>
      <c r="M47" s="33"/>
      <c r="N47" s="33"/>
      <c r="O47" s="8"/>
      <c r="P47" s="8"/>
      <c r="Q47" s="8"/>
    </row>
    <row r="48" spans="1:17" ht="14.25" customHeight="1">
      <c r="A48" s="97"/>
      <c r="B48" s="98"/>
      <c r="C48" s="99"/>
      <c r="D48" s="162" t="s">
        <v>12</v>
      </c>
      <c r="E48" s="163"/>
      <c r="F48" s="164"/>
      <c r="G48" s="51">
        <v>977</v>
      </c>
      <c r="H48" s="51">
        <v>935</v>
      </c>
      <c r="I48" s="52">
        <f>I35+I36+I38+I37+I39+I40+I41+I42+I43+I44+I45+I46+I47</f>
        <v>214911</v>
      </c>
      <c r="J48" s="33"/>
      <c r="K48" s="33"/>
      <c r="L48" s="201"/>
      <c r="M48" s="33"/>
      <c r="N48" s="33"/>
      <c r="O48" s="8"/>
      <c r="P48" s="8"/>
      <c r="Q48" s="8"/>
    </row>
    <row r="49" spans="1:17" ht="41.25" customHeight="1">
      <c r="A49" s="114" t="s">
        <v>7</v>
      </c>
      <c r="B49" s="115"/>
      <c r="C49" s="116"/>
      <c r="D49" s="106" t="s">
        <v>22</v>
      </c>
      <c r="E49" s="107"/>
      <c r="F49" s="108"/>
      <c r="G49" s="76">
        <v>33</v>
      </c>
      <c r="H49" s="76">
        <v>6</v>
      </c>
      <c r="I49" s="80">
        <v>11100</v>
      </c>
      <c r="J49" s="2"/>
      <c r="K49" s="2"/>
      <c r="L49" s="203" t="s">
        <v>70</v>
      </c>
      <c r="M49" s="2"/>
      <c r="N49" s="2"/>
      <c r="O49" s="8"/>
      <c r="P49" s="8"/>
      <c r="Q49" s="8"/>
    </row>
    <row r="50" spans="1:17" ht="13.5" customHeight="1">
      <c r="A50" s="117"/>
      <c r="B50" s="118"/>
      <c r="C50" s="119"/>
      <c r="D50" s="106" t="s">
        <v>39</v>
      </c>
      <c r="E50" s="107"/>
      <c r="F50" s="108"/>
      <c r="G50" s="49"/>
      <c r="H50" s="49"/>
      <c r="I50" s="50"/>
      <c r="J50" s="2"/>
      <c r="K50" s="2"/>
      <c r="L50" s="203"/>
      <c r="M50" s="2"/>
      <c r="N50" s="2"/>
      <c r="O50" s="8"/>
      <c r="P50" s="8"/>
      <c r="Q50" s="8"/>
    </row>
    <row r="51" spans="1:17" ht="13.5" customHeight="1">
      <c r="A51" s="117"/>
      <c r="B51" s="118"/>
      <c r="C51" s="119"/>
      <c r="D51" s="106" t="s">
        <v>25</v>
      </c>
      <c r="E51" s="165"/>
      <c r="F51" s="166"/>
      <c r="G51" s="49"/>
      <c r="H51" s="49"/>
      <c r="I51" s="50"/>
      <c r="J51" s="2"/>
      <c r="K51" s="2"/>
      <c r="L51" s="203"/>
      <c r="M51" s="2"/>
      <c r="N51" s="2"/>
      <c r="O51" s="8"/>
      <c r="P51" s="8"/>
      <c r="Q51" s="8"/>
    </row>
    <row r="52" spans="1:17" ht="15" customHeight="1">
      <c r="A52" s="117"/>
      <c r="B52" s="118"/>
      <c r="C52" s="119"/>
      <c r="D52" s="106" t="s">
        <v>1</v>
      </c>
      <c r="E52" s="107"/>
      <c r="F52" s="108"/>
      <c r="G52" s="49"/>
      <c r="H52" s="49"/>
      <c r="I52" s="32"/>
      <c r="J52" s="2"/>
      <c r="K52" s="2"/>
      <c r="L52" s="203"/>
      <c r="M52" s="2"/>
      <c r="N52" s="2"/>
      <c r="O52" s="8"/>
      <c r="P52" s="8"/>
      <c r="Q52" s="8"/>
    </row>
    <row r="53" spans="1:17" ht="27.75" customHeight="1">
      <c r="A53" s="117"/>
      <c r="B53" s="118"/>
      <c r="C53" s="119"/>
      <c r="D53" s="106" t="s">
        <v>11</v>
      </c>
      <c r="E53" s="107"/>
      <c r="F53" s="108"/>
      <c r="G53" s="76">
        <v>1344</v>
      </c>
      <c r="H53" s="76">
        <v>310</v>
      </c>
      <c r="I53" s="71">
        <v>26874</v>
      </c>
      <c r="J53" s="2"/>
      <c r="K53" s="2"/>
      <c r="L53" s="203" t="s">
        <v>72</v>
      </c>
      <c r="M53" s="2"/>
      <c r="N53" s="2"/>
      <c r="O53" s="8"/>
      <c r="P53" s="8"/>
      <c r="Q53" s="8"/>
    </row>
    <row r="54" spans="1:17" ht="12" customHeight="1">
      <c r="A54" s="117"/>
      <c r="B54" s="118"/>
      <c r="C54" s="119"/>
      <c r="D54" s="106" t="s">
        <v>60</v>
      </c>
      <c r="E54" s="165"/>
      <c r="F54" s="166"/>
      <c r="G54" s="76">
        <v>15</v>
      </c>
      <c r="H54" s="76">
        <v>12</v>
      </c>
      <c r="I54" s="71">
        <v>900</v>
      </c>
      <c r="J54" s="2"/>
      <c r="K54" s="2"/>
      <c r="L54" s="203">
        <v>60</v>
      </c>
      <c r="M54" s="2"/>
      <c r="N54" s="2"/>
      <c r="O54" s="8"/>
      <c r="P54" s="8"/>
      <c r="Q54" s="8"/>
    </row>
    <row r="55" spans="1:17" ht="12.75" customHeight="1">
      <c r="A55" s="117"/>
      <c r="B55" s="118"/>
      <c r="C55" s="119"/>
      <c r="D55" s="106" t="s">
        <v>14</v>
      </c>
      <c r="E55" s="165"/>
      <c r="F55" s="166"/>
      <c r="G55" s="76"/>
      <c r="H55" s="76"/>
      <c r="I55" s="71"/>
      <c r="J55" s="2"/>
      <c r="K55" s="2"/>
      <c r="L55" s="203"/>
      <c r="M55" s="2"/>
      <c r="N55" s="2"/>
      <c r="O55" s="8"/>
      <c r="P55" s="8"/>
      <c r="Q55" s="8"/>
    </row>
    <row r="56" spans="1:17" ht="30.75" customHeight="1">
      <c r="A56" s="117"/>
      <c r="B56" s="118"/>
      <c r="C56" s="119"/>
      <c r="D56" s="106" t="s">
        <v>6</v>
      </c>
      <c r="E56" s="165"/>
      <c r="F56" s="166"/>
      <c r="G56" s="76">
        <v>63</v>
      </c>
      <c r="H56" s="76">
        <v>63</v>
      </c>
      <c r="I56" s="71">
        <v>24230</v>
      </c>
      <c r="J56" s="2"/>
      <c r="K56" s="2"/>
      <c r="L56" s="203" t="s">
        <v>73</v>
      </c>
      <c r="M56" s="2"/>
      <c r="N56" s="2"/>
      <c r="O56" s="8"/>
      <c r="P56" s="8"/>
      <c r="Q56" s="8"/>
    </row>
    <row r="57" spans="1:17" ht="30.75" customHeight="1">
      <c r="A57" s="117"/>
      <c r="B57" s="118"/>
      <c r="C57" s="119"/>
      <c r="D57" s="106" t="s">
        <v>61</v>
      </c>
      <c r="E57" s="107"/>
      <c r="F57" s="108"/>
      <c r="G57" s="76">
        <v>5</v>
      </c>
      <c r="H57" s="76">
        <v>4</v>
      </c>
      <c r="I57" s="71">
        <v>50</v>
      </c>
      <c r="J57" s="2"/>
      <c r="K57" s="2"/>
      <c r="L57" s="203"/>
      <c r="M57" s="2"/>
      <c r="N57" s="2"/>
      <c r="O57" s="8"/>
      <c r="P57" s="8"/>
      <c r="Q57" s="8"/>
    </row>
    <row r="58" spans="1:17" ht="15.75" customHeight="1">
      <c r="A58" s="117"/>
      <c r="B58" s="118"/>
      <c r="C58" s="119"/>
      <c r="D58" s="106" t="s">
        <v>45</v>
      </c>
      <c r="E58" s="107"/>
      <c r="F58" s="108"/>
      <c r="G58" s="76">
        <v>8949</v>
      </c>
      <c r="H58" s="76">
        <v>8949</v>
      </c>
      <c r="I58" s="71">
        <v>536981.01</v>
      </c>
      <c r="J58" s="2"/>
      <c r="K58" s="2"/>
      <c r="L58" s="203" t="s">
        <v>77</v>
      </c>
      <c r="M58" s="2"/>
      <c r="N58" s="2"/>
      <c r="O58" s="8"/>
      <c r="P58" s="8"/>
      <c r="Q58" s="8"/>
    </row>
    <row r="59" spans="1:17" s="11" customFormat="1" ht="15" customHeight="1">
      <c r="A59" s="120"/>
      <c r="B59" s="121"/>
      <c r="C59" s="122"/>
      <c r="D59" s="133" t="s">
        <v>12</v>
      </c>
      <c r="E59" s="134"/>
      <c r="F59" s="135"/>
      <c r="G59" s="17">
        <f>SUM(G49:G58)</f>
        <v>10409</v>
      </c>
      <c r="H59" s="17">
        <f>SUM(H49:H58)</f>
        <v>9344</v>
      </c>
      <c r="I59" s="22">
        <f>I49+I50+I51+I52+I53+I54+I55+I56+I57+I58</f>
        <v>600135.01</v>
      </c>
      <c r="J59" s="14">
        <f>J49+J52+J53+J57</f>
        <v>0</v>
      </c>
      <c r="K59" s="4"/>
      <c r="L59" s="202"/>
      <c r="M59" s="4"/>
      <c r="N59" s="4"/>
      <c r="O59" s="8"/>
      <c r="P59" s="8"/>
      <c r="Q59" s="8"/>
    </row>
    <row r="60" spans="1:17" ht="16.5" customHeight="1">
      <c r="A60" s="136" t="s">
        <v>51</v>
      </c>
      <c r="B60" s="137"/>
      <c r="C60" s="138"/>
      <c r="D60" s="100" t="s">
        <v>31</v>
      </c>
      <c r="E60" s="101"/>
      <c r="F60" s="102"/>
      <c r="G60" s="75">
        <v>50</v>
      </c>
      <c r="H60" s="75">
        <v>50</v>
      </c>
      <c r="I60" s="71">
        <v>7600</v>
      </c>
      <c r="J60" s="2"/>
      <c r="K60" s="2"/>
      <c r="L60" s="201"/>
      <c r="M60" s="2"/>
      <c r="N60" s="2"/>
      <c r="O60" s="8"/>
      <c r="P60" s="8"/>
      <c r="Q60" s="8"/>
    </row>
    <row r="61" spans="1:17" ht="16.5" customHeight="1">
      <c r="A61" s="139"/>
      <c r="B61" s="137"/>
      <c r="C61" s="138"/>
      <c r="D61" s="126" t="s">
        <v>46</v>
      </c>
      <c r="E61" s="127"/>
      <c r="F61" s="128"/>
      <c r="G61" s="75">
        <v>5217</v>
      </c>
      <c r="H61" s="75">
        <v>5107</v>
      </c>
      <c r="I61" s="71">
        <v>547930.27</v>
      </c>
      <c r="J61" s="2"/>
      <c r="K61" s="2"/>
      <c r="L61" s="201">
        <v>105</v>
      </c>
      <c r="M61" s="2"/>
      <c r="N61" s="2"/>
      <c r="O61" s="8"/>
      <c r="P61" s="8"/>
      <c r="Q61" s="8"/>
    </row>
    <row r="62" spans="1:17" s="11" customFormat="1" ht="16.5" customHeight="1">
      <c r="A62" s="140"/>
      <c r="B62" s="141"/>
      <c r="C62" s="142"/>
      <c r="D62" s="133" t="s">
        <v>12</v>
      </c>
      <c r="E62" s="134"/>
      <c r="F62" s="135"/>
      <c r="G62" s="17">
        <f>SUM(G60:G61)</f>
        <v>5267</v>
      </c>
      <c r="H62" s="17">
        <f>SUM(H60:H61)</f>
        <v>5157</v>
      </c>
      <c r="I62" s="22">
        <f>I60+I61</f>
        <v>555530.27</v>
      </c>
      <c r="J62" s="2"/>
      <c r="K62" s="2"/>
      <c r="L62" s="201"/>
      <c r="M62" s="2"/>
      <c r="N62" s="2"/>
      <c r="O62" s="8"/>
      <c r="P62" s="8"/>
      <c r="Q62" s="8"/>
    </row>
    <row r="63" spans="1:17" ht="23.25" customHeight="1">
      <c r="A63" s="91" t="s">
        <v>8</v>
      </c>
      <c r="B63" s="92"/>
      <c r="C63" s="93"/>
      <c r="D63" s="100" t="s">
        <v>9</v>
      </c>
      <c r="E63" s="101"/>
      <c r="F63" s="102"/>
      <c r="G63" s="75">
        <v>2072</v>
      </c>
      <c r="H63" s="75">
        <v>137</v>
      </c>
      <c r="I63" s="71">
        <v>134723.2</v>
      </c>
      <c r="J63" s="2"/>
      <c r="K63" s="2"/>
      <c r="L63" s="201">
        <v>65</v>
      </c>
      <c r="M63" s="2"/>
      <c r="N63" s="2"/>
      <c r="O63" s="8"/>
      <c r="P63" s="8"/>
      <c r="Q63" s="8"/>
    </row>
    <row r="64" spans="1:17" ht="16.5" customHeight="1">
      <c r="A64" s="94"/>
      <c r="B64" s="95"/>
      <c r="C64" s="96"/>
      <c r="D64" s="100" t="s">
        <v>10</v>
      </c>
      <c r="E64" s="101"/>
      <c r="F64" s="102"/>
      <c r="G64" s="75">
        <v>102</v>
      </c>
      <c r="H64" s="75">
        <v>44</v>
      </c>
      <c r="I64" s="71">
        <v>209228</v>
      </c>
      <c r="J64" s="2"/>
      <c r="K64" s="2"/>
      <c r="L64" s="201"/>
      <c r="M64" s="2"/>
      <c r="N64" s="2"/>
      <c r="O64" s="8"/>
      <c r="P64" s="8"/>
      <c r="Q64" s="8"/>
    </row>
    <row r="65" spans="1:17" ht="12.75" customHeight="1">
      <c r="A65" s="94"/>
      <c r="B65" s="95"/>
      <c r="C65" s="96"/>
      <c r="D65" s="100" t="s">
        <v>65</v>
      </c>
      <c r="E65" s="101"/>
      <c r="F65" s="102"/>
      <c r="G65" s="75">
        <v>190</v>
      </c>
      <c r="H65" s="75">
        <v>190</v>
      </c>
      <c r="I65" s="71">
        <v>28550</v>
      </c>
      <c r="J65" s="2"/>
      <c r="K65" s="2"/>
      <c r="L65" s="201" t="s">
        <v>79</v>
      </c>
      <c r="M65" s="2"/>
      <c r="N65" s="2"/>
      <c r="O65" s="8"/>
      <c r="P65" s="8"/>
      <c r="Q65" s="8"/>
    </row>
    <row r="66" spans="1:17" ht="12.75" customHeight="1">
      <c r="A66" s="94"/>
      <c r="B66" s="95"/>
      <c r="C66" s="96"/>
      <c r="D66" s="198" t="s">
        <v>82</v>
      </c>
      <c r="E66" s="199"/>
      <c r="F66" s="200"/>
      <c r="G66" s="75">
        <v>6</v>
      </c>
      <c r="H66" s="75">
        <v>6</v>
      </c>
      <c r="I66" s="71">
        <v>2100</v>
      </c>
      <c r="J66" s="2"/>
      <c r="K66" s="2"/>
      <c r="L66" s="201"/>
      <c r="M66" s="2"/>
      <c r="N66" s="2"/>
      <c r="O66" s="8"/>
      <c r="P66" s="8"/>
      <c r="Q66" s="8"/>
    </row>
    <row r="67" spans="1:17" ht="13.5" customHeight="1">
      <c r="A67" s="94"/>
      <c r="B67" s="95"/>
      <c r="C67" s="96"/>
      <c r="D67" s="100" t="s">
        <v>23</v>
      </c>
      <c r="E67" s="112"/>
      <c r="F67" s="113"/>
      <c r="G67" s="75"/>
      <c r="H67" s="75"/>
      <c r="I67" s="71"/>
      <c r="J67" s="2"/>
      <c r="K67" s="2"/>
      <c r="L67" s="201"/>
      <c r="M67" s="2"/>
      <c r="N67" s="2"/>
      <c r="O67" s="21"/>
      <c r="P67" s="8"/>
      <c r="Q67" s="8"/>
    </row>
    <row r="68" spans="1:17" ht="22.5" customHeight="1">
      <c r="A68" s="94"/>
      <c r="B68" s="95"/>
      <c r="C68" s="96"/>
      <c r="D68" s="100" t="s">
        <v>54</v>
      </c>
      <c r="E68" s="101"/>
      <c r="F68" s="102"/>
      <c r="G68" s="75">
        <v>7</v>
      </c>
      <c r="H68" s="75">
        <v>3</v>
      </c>
      <c r="I68" s="71">
        <v>1620</v>
      </c>
      <c r="J68" s="2"/>
      <c r="K68" s="2"/>
      <c r="L68" s="201"/>
      <c r="M68" s="2"/>
      <c r="N68" s="2"/>
      <c r="O68" s="8"/>
      <c r="P68" s="8"/>
      <c r="Q68" s="8"/>
    </row>
    <row r="69" spans="1:17" ht="16.5" customHeight="1">
      <c r="A69" s="97"/>
      <c r="B69" s="98"/>
      <c r="C69" s="99"/>
      <c r="D69" s="133" t="s">
        <v>12</v>
      </c>
      <c r="E69" s="134"/>
      <c r="F69" s="135"/>
      <c r="G69" s="17">
        <f>SUM(G63:G68)</f>
        <v>2377</v>
      </c>
      <c r="H69" s="17">
        <f>SUM(H63:H68)</f>
        <v>380</v>
      </c>
      <c r="I69" s="22">
        <f>I63+I64+I65+I66+I67+I68</f>
        <v>376221.2</v>
      </c>
      <c r="J69" s="2"/>
      <c r="K69" s="2"/>
      <c r="L69" s="201"/>
      <c r="M69" s="2"/>
      <c r="N69" s="2"/>
      <c r="O69" s="8"/>
      <c r="P69" s="8"/>
      <c r="Q69" s="8"/>
    </row>
    <row r="70" spans="1:17" ht="16.5" customHeight="1">
      <c r="A70" s="88" t="s">
        <v>15</v>
      </c>
      <c r="B70" s="89"/>
      <c r="C70" s="90"/>
      <c r="D70" s="103" t="s">
        <v>38</v>
      </c>
      <c r="E70" s="104"/>
      <c r="F70" s="105"/>
      <c r="G70" s="75">
        <v>19</v>
      </c>
      <c r="H70" s="75">
        <v>19</v>
      </c>
      <c r="I70" s="71">
        <v>7400</v>
      </c>
      <c r="J70" s="2"/>
      <c r="K70" s="2"/>
      <c r="L70" s="201"/>
      <c r="M70" s="2"/>
      <c r="N70" s="2"/>
      <c r="O70" s="8" t="s">
        <v>41</v>
      </c>
      <c r="P70" s="8"/>
      <c r="Q70" s="8"/>
    </row>
    <row r="71" spans="1:17" ht="14.25" customHeight="1">
      <c r="A71" s="16"/>
      <c r="B71" s="38"/>
      <c r="C71" s="39"/>
      <c r="D71" s="103" t="s">
        <v>56</v>
      </c>
      <c r="E71" s="187"/>
      <c r="F71" s="188"/>
      <c r="G71" s="75">
        <v>25</v>
      </c>
      <c r="H71" s="75">
        <v>25</v>
      </c>
      <c r="I71" s="71">
        <v>12500</v>
      </c>
      <c r="J71" s="2"/>
      <c r="K71" s="2"/>
      <c r="L71" s="201">
        <v>500</v>
      </c>
      <c r="M71" s="2"/>
      <c r="N71" s="2"/>
      <c r="O71" s="8"/>
      <c r="P71" s="8"/>
      <c r="Q71" s="8"/>
    </row>
    <row r="72" spans="1:17" ht="24" customHeight="1">
      <c r="A72" s="16"/>
      <c r="B72" s="38"/>
      <c r="C72" s="39"/>
      <c r="D72" s="195" t="s">
        <v>40</v>
      </c>
      <c r="E72" s="196"/>
      <c r="F72" s="197"/>
      <c r="G72" s="75">
        <v>2</v>
      </c>
      <c r="H72" s="75">
        <v>1</v>
      </c>
      <c r="I72" s="71">
        <v>700</v>
      </c>
      <c r="J72" s="2"/>
      <c r="K72" s="2"/>
      <c r="L72" s="201"/>
      <c r="M72" s="2"/>
      <c r="N72" s="2"/>
      <c r="O72" s="8"/>
      <c r="P72" s="8"/>
      <c r="Q72" s="8"/>
    </row>
    <row r="73" spans="1:17" ht="24" customHeight="1">
      <c r="A73" s="16"/>
      <c r="B73" s="38"/>
      <c r="C73" s="39"/>
      <c r="D73" s="192" t="s">
        <v>48</v>
      </c>
      <c r="E73" s="193"/>
      <c r="F73" s="194"/>
      <c r="G73" s="75">
        <v>6</v>
      </c>
      <c r="H73" s="75">
        <v>6</v>
      </c>
      <c r="I73" s="71">
        <v>1400</v>
      </c>
      <c r="J73" s="2"/>
      <c r="K73" s="2"/>
      <c r="L73" s="201"/>
      <c r="M73" s="2"/>
      <c r="N73" s="2"/>
      <c r="O73" s="8"/>
      <c r="P73" s="8"/>
      <c r="Q73" s="8"/>
    </row>
    <row r="74" spans="1:17" ht="16.5" customHeight="1">
      <c r="A74" s="16"/>
      <c r="B74" s="38"/>
      <c r="C74" s="39"/>
      <c r="D74" s="192" t="s">
        <v>49</v>
      </c>
      <c r="E74" s="193"/>
      <c r="F74" s="194"/>
      <c r="G74" s="31"/>
      <c r="H74" s="31"/>
      <c r="I74" s="32"/>
      <c r="J74" s="2"/>
      <c r="K74" s="2"/>
      <c r="L74" s="201"/>
      <c r="M74" s="2"/>
      <c r="N74" s="2"/>
      <c r="O74" s="8"/>
      <c r="P74" s="8"/>
      <c r="Q74" s="8"/>
    </row>
    <row r="75" spans="1:17" ht="12.75">
      <c r="A75" s="42" t="s">
        <v>13</v>
      </c>
      <c r="B75" s="43"/>
      <c r="C75" s="44"/>
      <c r="D75" s="45"/>
      <c r="E75" s="46"/>
      <c r="F75" s="47"/>
      <c r="G75" s="35"/>
      <c r="H75" s="35"/>
      <c r="I75" s="36"/>
      <c r="J75" s="2"/>
      <c r="K75" s="2"/>
      <c r="L75" s="201"/>
      <c r="M75" s="2"/>
      <c r="N75" s="2"/>
      <c r="O75" s="8"/>
      <c r="P75" s="8"/>
      <c r="Q75" s="8"/>
    </row>
    <row r="76" spans="1:17" ht="12.75">
      <c r="A76" s="42"/>
      <c r="B76" s="43"/>
      <c r="C76" s="44"/>
      <c r="D76" s="129" t="s">
        <v>12</v>
      </c>
      <c r="E76" s="130"/>
      <c r="F76" s="131"/>
      <c r="G76" s="17">
        <f>SUM(G70:G75)</f>
        <v>52</v>
      </c>
      <c r="H76" s="17">
        <f>SUM(H70:H75)</f>
        <v>51</v>
      </c>
      <c r="I76" s="22">
        <f>I70+I71+I72+I73+I74+I75</f>
        <v>22000</v>
      </c>
      <c r="J76" s="2"/>
      <c r="K76" s="2"/>
      <c r="L76" s="201"/>
      <c r="M76" s="2"/>
      <c r="N76" s="2"/>
      <c r="O76" s="8"/>
      <c r="P76" s="8"/>
      <c r="Q76" s="8"/>
    </row>
    <row r="77" spans="1:18" ht="12.75" customHeight="1">
      <c r="A77" s="123"/>
      <c r="B77" s="124"/>
      <c r="C77" s="125"/>
      <c r="D77" s="37" t="s">
        <v>47</v>
      </c>
      <c r="E77" s="24"/>
      <c r="F77" s="25"/>
      <c r="G77" s="17">
        <v>21481</v>
      </c>
      <c r="H77" s="77">
        <f>H76+H69+H62+H59+H48+H34+H20</f>
        <v>17296</v>
      </c>
      <c r="I77" s="22">
        <f>I76+I69+I62+I59+I48+I34+I20</f>
        <v>2250000</v>
      </c>
      <c r="J77" s="2"/>
      <c r="K77" s="2" t="s">
        <v>21</v>
      </c>
      <c r="L77" s="201"/>
      <c r="M77" s="2"/>
      <c r="N77" s="2"/>
      <c r="O77" s="8"/>
      <c r="P77" s="8"/>
      <c r="Q77" s="8"/>
      <c r="R77" s="8"/>
    </row>
    <row r="78" spans="1:18" ht="12" customHeight="1">
      <c r="A78" s="5"/>
      <c r="B78" s="5"/>
      <c r="C78" s="5"/>
      <c r="D78" s="5"/>
      <c r="E78" s="5"/>
      <c r="F78" s="5"/>
      <c r="G78" s="5"/>
      <c r="H78" s="5"/>
      <c r="I78" s="55">
        <f>SUM(I77,I20)</f>
        <v>2457245.52</v>
      </c>
      <c r="J78" s="9"/>
      <c r="K78" s="9"/>
      <c r="L78" s="9"/>
      <c r="M78" s="9"/>
      <c r="N78" s="5"/>
      <c r="O78" s="8"/>
      <c r="P78" s="8"/>
      <c r="Q78" s="8"/>
      <c r="R78" s="8"/>
    </row>
    <row r="79" ht="12.75">
      <c r="O79" s="10"/>
    </row>
    <row r="84" ht="12.75">
      <c r="H84" s="1"/>
    </row>
  </sheetData>
  <sheetProtection/>
  <mergeCells count="73">
    <mergeCell ref="D30:F30"/>
    <mergeCell ref="D73:F73"/>
    <mergeCell ref="D74:F74"/>
    <mergeCell ref="D72:F72"/>
    <mergeCell ref="D58:F58"/>
    <mergeCell ref="D53:F53"/>
    <mergeCell ref="D57:F57"/>
    <mergeCell ref="D65:F65"/>
    <mergeCell ref="D66:F66"/>
    <mergeCell ref="D35:F35"/>
    <mergeCell ref="D76:F76"/>
    <mergeCell ref="D69:F69"/>
    <mergeCell ref="D67:F67"/>
    <mergeCell ref="D71:F71"/>
    <mergeCell ref="D52:F52"/>
    <mergeCell ref="D60:F60"/>
    <mergeCell ref="D55:F55"/>
    <mergeCell ref="D54:F54"/>
    <mergeCell ref="D68:F68"/>
    <mergeCell ref="D56:F56"/>
    <mergeCell ref="A6:C20"/>
    <mergeCell ref="D33:F33"/>
    <mergeCell ref="A21:C33"/>
    <mergeCell ref="D25:F25"/>
    <mergeCell ref="D8:F8"/>
    <mergeCell ref="D9:F9"/>
    <mergeCell ref="D15:F15"/>
    <mergeCell ref="D32:F32"/>
    <mergeCell ref="D7:F7"/>
    <mergeCell ref="D27:F27"/>
    <mergeCell ref="D36:F36"/>
    <mergeCell ref="D48:F48"/>
    <mergeCell ref="D51:F51"/>
    <mergeCell ref="D39:F39"/>
    <mergeCell ref="D40:F40"/>
    <mergeCell ref="D42:F42"/>
    <mergeCell ref="D21:F21"/>
    <mergeCell ref="D16:F16"/>
    <mergeCell ref="D11:F11"/>
    <mergeCell ref="D13:F13"/>
    <mergeCell ref="D23:F23"/>
    <mergeCell ref="D19:F19"/>
    <mergeCell ref="D22:F22"/>
    <mergeCell ref="A4:C4"/>
    <mergeCell ref="D43:F43"/>
    <mergeCell ref="D28:F28"/>
    <mergeCell ref="D41:F41"/>
    <mergeCell ref="D12:F12"/>
    <mergeCell ref="D29:F29"/>
    <mergeCell ref="D5:F5"/>
    <mergeCell ref="D6:F6"/>
    <mergeCell ref="D4:F4"/>
    <mergeCell ref="A5:C5"/>
    <mergeCell ref="A77:C77"/>
    <mergeCell ref="D61:F61"/>
    <mergeCell ref="D20:F20"/>
    <mergeCell ref="D14:F14"/>
    <mergeCell ref="D59:F59"/>
    <mergeCell ref="A60:C62"/>
    <mergeCell ref="D50:F50"/>
    <mergeCell ref="D62:F62"/>
    <mergeCell ref="D63:F63"/>
    <mergeCell ref="D24:F24"/>
    <mergeCell ref="A70:C70"/>
    <mergeCell ref="A63:C69"/>
    <mergeCell ref="D64:F64"/>
    <mergeCell ref="D70:F70"/>
    <mergeCell ref="D26:F26"/>
    <mergeCell ref="D49:F49"/>
    <mergeCell ref="D38:F38"/>
    <mergeCell ref="D31:F31"/>
    <mergeCell ref="A49:C59"/>
    <mergeCell ref="A35:C48"/>
  </mergeCells>
  <printOptions horizontalCentered="1" verticalCentered="1"/>
  <pageMargins left="0.3937007874015748" right="0" top="0" bottom="0" header="0" footer="0"/>
  <pageSetup firstPageNumber="1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2019-01-15T05:45:31Z</cp:lastPrinted>
  <dcterms:created xsi:type="dcterms:W3CDTF">2010-09-21T07:35:16Z</dcterms:created>
  <dcterms:modified xsi:type="dcterms:W3CDTF">2019-02-19T06:46:47Z</dcterms:modified>
  <cp:category/>
  <cp:version/>
  <cp:contentType/>
  <cp:contentStatus/>
</cp:coreProperties>
</file>